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Лист1!$C$27</definedName>
  </definedNames>
  <calcPr calcId="124519"/>
</workbook>
</file>

<file path=xl/calcChain.xml><?xml version="1.0" encoding="utf-8"?>
<calcChain xmlns="http://schemas.openxmlformats.org/spreadsheetml/2006/main">
  <c r="I26" i="1"/>
  <c r="J26"/>
  <c r="K26"/>
  <c r="L26"/>
  <c r="H38"/>
  <c r="H26"/>
  <c r="G33" l="1"/>
  <c r="H33"/>
  <c r="I33"/>
  <c r="J33"/>
  <c r="K33"/>
  <c r="L33"/>
  <c r="G12"/>
  <c r="H12"/>
  <c r="I12"/>
  <c r="J12"/>
  <c r="K12"/>
  <c r="L12"/>
  <c r="F12"/>
  <c r="G17"/>
  <c r="H17"/>
  <c r="I17"/>
  <c r="J17"/>
  <c r="K17"/>
  <c r="L17"/>
  <c r="F17"/>
  <c r="E20"/>
  <c r="E14"/>
  <c r="E15"/>
  <c r="E16"/>
  <c r="E13"/>
  <c r="E19"/>
  <c r="E21"/>
  <c r="E22"/>
  <c r="E23"/>
  <c r="E24"/>
  <c r="E25"/>
  <c r="E18"/>
  <c r="F26"/>
  <c r="G26"/>
  <c r="E28"/>
  <c r="E29"/>
  <c r="E30"/>
  <c r="E31"/>
  <c r="E32"/>
  <c r="E27"/>
  <c r="E33"/>
  <c r="F33"/>
  <c r="E11"/>
  <c r="E10"/>
  <c r="G9"/>
  <c r="H9"/>
  <c r="I9"/>
  <c r="J9"/>
  <c r="K9"/>
  <c r="L9"/>
  <c r="F9"/>
  <c r="E12" l="1"/>
  <c r="J38"/>
  <c r="G38"/>
  <c r="L38"/>
  <c r="K38"/>
  <c r="I38"/>
  <c r="F38"/>
  <c r="E17"/>
  <c r="E26"/>
  <c r="E9"/>
  <c r="E38" l="1"/>
</calcChain>
</file>

<file path=xl/sharedStrings.xml><?xml version="1.0" encoding="utf-8"?>
<sst xmlns="http://schemas.openxmlformats.org/spreadsheetml/2006/main" count="114" uniqueCount="83">
  <si>
    <t>№</t>
  </si>
  <si>
    <t>п/п</t>
  </si>
  <si>
    <t>Расходы финансирования по программе</t>
  </si>
  <si>
    <t>Источник финансирования</t>
  </si>
  <si>
    <t>Общий объем финансирования по годам</t>
  </si>
  <si>
    <t>Всего</t>
  </si>
  <si>
    <t>Организация культурно-массовых мероприятий в Золотодолинском сельском поселении</t>
  </si>
  <si>
    <t>Местный бюджет</t>
  </si>
  <si>
    <t xml:space="preserve">Иные мероприятия </t>
  </si>
  <si>
    <t>Расходы на выплаты персоналу в целях обеспечения выполнения функций казёнными учреждениями</t>
  </si>
  <si>
    <t>Начисления на выплаты по оплате труда персоналу в целях обеспечения выполнения функций казёнными учреждениями</t>
  </si>
  <si>
    <t>Расходы на выплаты основному персоналу в целях реализации Указа Президента РФ от 07.05.2012 № 597.</t>
  </si>
  <si>
    <t>Районный бюджет</t>
  </si>
  <si>
    <t>Начисления на выплаты по оплате труда персоналу в целях реализации Указа Президента РФ от 07.05.2012 № 597.</t>
  </si>
  <si>
    <t>Коммунальные услуги (услуги теплоснабжения) в целях реализации Указа Президента РФ от 07.05.2012 № 597.</t>
  </si>
  <si>
    <t>Иные закупки товаров, работ и услуг для обеспечения государственных (муниципальных) нужд</t>
  </si>
  <si>
    <t>Услуги связи (услуги телефонной связи и интернета; пересылка почтовых отправлений и приобретение маркированных конвертов)</t>
  </si>
  <si>
    <t>Коммунальные услуги (услуги электроснабжения; холодного водоснабжения и водоотведения; теплоснабжения)</t>
  </si>
  <si>
    <t>Работы услуги по содержанию имущества (ремонт имущества; вывоз ТБО; заправка картриджа, противопожарные мероприятия; промывка системы отопления; замена электропроводки; прочие аналогичные расходы)</t>
  </si>
  <si>
    <t>Прочие работы, услуги (сервисное обслуживание пожарной сигнализации и узлов учета тепловой энергии; приобретение неисключительных прав на программное обеспечение; обучение сотрудников; сервисное обслуживание информационных баз данных; разработка сметной документации; прочие аналогичные расходы)</t>
  </si>
  <si>
    <t>Увеличение стоимости материальных запасов (хозяйственные товары, канцелярские товары, строительные товары)</t>
  </si>
  <si>
    <t>Уплата налогов, сборов и иных платежей</t>
  </si>
  <si>
    <t>Модернизация и укрепление материально-технической базы</t>
  </si>
  <si>
    <t>Капитальный ремонт здания Дома культуры с. Золотая Долина</t>
  </si>
  <si>
    <t>Капитальный ремонт здания Дома культуры с. Перетино</t>
  </si>
  <si>
    <t>Субсидия бюджету Золотодолинского сельского поселения  Партизанского муниципального района на обеспечение развития и укрепления материально-технической базы муниципальных домов культуры</t>
  </si>
  <si>
    <t>Краевой бюджет</t>
  </si>
  <si>
    <t>Субсидия бюджету Золотодолинского сельского поселения  Партизанского муниципального района на строительство, реконструкцию, ремонт объектов культуры (в том числе проектно-изыскательные работы), находящихся в муниципальной собственности.</t>
  </si>
  <si>
    <t>4.</t>
  </si>
  <si>
    <t>Мероприятия, направленные на реализацию национального проекта "Творческие люди"</t>
  </si>
  <si>
    <t>4.1.</t>
  </si>
  <si>
    <t>Софинансирование на государственную поддержку лучших работников муниципальных учреждений культуры, находящихся на территории сельского поселения</t>
  </si>
  <si>
    <t>4.2.</t>
  </si>
  <si>
    <t>Софинансирование на государственную поддержку муниципальных учреждений культуры</t>
  </si>
  <si>
    <t>4.3.</t>
  </si>
  <si>
    <t>Субсидия на государственную поддержку лучших работников муниципальных учреждений культуры, находящихся на территории сельского поселения</t>
  </si>
  <si>
    <t>4.4.</t>
  </si>
  <si>
    <t>Субсидия на государственную поддержку муниципальных учреждений культуры</t>
  </si>
  <si>
    <t>Итого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</si>
  <si>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</si>
  <si>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</si>
  <si>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</si>
  <si>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</si>
  <si>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</si>
  <si>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</si>
  <si>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</si>
  <si>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</si>
  <si>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</si>
  <si>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</si>
  <si>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</si>
  <si>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</si>
  <si>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3.1.</t>
  </si>
  <si>
    <t>3.2.</t>
  </si>
  <si>
    <t>3.3.</t>
  </si>
  <si>
    <t>3.4.</t>
  </si>
  <si>
    <t>3.6.</t>
  </si>
  <si>
    <t>3.7.</t>
  </si>
  <si>
    <t>3.4</t>
  </si>
  <si>
    <t>3.5.</t>
  </si>
  <si>
    <t>2.1.</t>
  </si>
  <si>
    <t>Культурно-массовые мероприятия в Золотодолинском сельском поселении</t>
  </si>
  <si>
    <t>Расходы на выплаты персоналу</t>
  </si>
  <si>
    <t xml:space="preserve">№
п/п
</t>
  </si>
  <si>
    <t>1.</t>
  </si>
  <si>
    <t>1.1.</t>
  </si>
  <si>
    <t>1.2.</t>
  </si>
  <si>
    <t>2.</t>
  </si>
  <si>
    <t>2.2.</t>
  </si>
  <si>
    <t>2.3.</t>
  </si>
  <si>
    <t>2.4.</t>
  </si>
  <si>
    <t>3</t>
  </si>
  <si>
    <t>3.8.</t>
  </si>
  <si>
    <t>4.5.</t>
  </si>
  <si>
    <t>4.6</t>
  </si>
  <si>
    <t>5.1.</t>
  </si>
  <si>
    <t>5.2.</t>
  </si>
  <si>
    <t>5.3.</t>
  </si>
  <si>
    <t>5.4.</t>
  </si>
  <si>
    <t xml:space="preserve">ПЕРЕЧЕНЬ
мероприятий муниципальной программы  «Развитие культуры в 
Золотодолинском сельском поселении  на 2021-2027 годы»
</t>
  </si>
  <si>
    <t>Увеличение стоимости основных средств (концертные костюмы, мебель и т.п.)</t>
  </si>
  <si>
    <t xml:space="preserve">Приложение
к муниципальной программе «Развитие культуры
в Золотодолинском сельском  поселении  на 2021-2027 годы»,
утвержденной постановлением администрации Золотодолинского сельского поселения  Партизанского муниципального района Приморского края от 28.03.2023г № 12-п 
</t>
  </si>
  <si>
    <t>Развитие и укрепление материально-технической базы Дома культуры с. Золотая Долина: Текущий ремонт зрительного зала .  Приобретение штор на двери и кресел в зрительный зал; одежды сцены; звукового и светового оборудования. Приобретение мебели; оргтехники;ноутбуков; кондиционеров. Ремонт фойе, гримерной; помещений 2 этажа.</t>
  </si>
  <si>
    <t xml:space="preserve">Развитие и укрепление материально-технической базы Дома культуры с. Перетино: текущий ремонт помещений  (зрительный зал;гримерная; фойе; библиотека; санузел)Приобретение штор на двери и кресел в зрительный зал; одежды сцены; звукового и светового оборудования. Приобретение мебели; оргтехники;ноутбуков; кондиционеров.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</si>
</sst>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topLeftCell="A28" workbookViewId="0">
      <selection activeCell="I31" sqref="I31"/>
    </sheetView>
  </sheetViews>
  <sheetFormatPr defaultRowHeight="15"/>
  <cols>
    <col min="1" max="1" width="8.42578125" customWidth="1"/>
    <col min="2" max="2" width="7.140625" style="25" customWidth="1"/>
    <col min="3" max="3" width="51.85546875" customWidth="1"/>
    <col min="4" max="4" width="12" style="1" customWidth="1"/>
    <col min="5" max="5" width="13.85546875" customWidth="1"/>
    <col min="6" max="6" width="13" customWidth="1"/>
    <col min="7" max="7" width="13.140625" customWidth="1"/>
    <col min="8" max="8" width="14.28515625" customWidth="1"/>
    <col min="9" max="10" width="13.28515625" customWidth="1"/>
    <col min="11" max="11" width="13.5703125" customWidth="1"/>
    <col min="12" max="12" width="13" customWidth="1"/>
  </cols>
  <sheetData>
    <row r="1" spans="1:12" ht="84.75" customHeight="1">
      <c r="G1" s="29" t="s">
        <v>80</v>
      </c>
      <c r="H1" s="29"/>
      <c r="I1" s="29"/>
      <c r="J1" s="29"/>
      <c r="K1" s="29"/>
      <c r="L1" s="29"/>
    </row>
    <row r="3" spans="1:12" ht="55.5" customHeight="1">
      <c r="C3" s="32" t="s">
        <v>78</v>
      </c>
      <c r="D3" s="32"/>
      <c r="E3" s="32"/>
      <c r="F3" s="32"/>
      <c r="G3" s="32"/>
      <c r="H3" s="32"/>
      <c r="I3" s="32"/>
      <c r="J3" s="32"/>
      <c r="K3" s="32"/>
    </row>
    <row r="6" spans="1:12" ht="30.75" customHeight="1">
      <c r="A6" s="2" t="s">
        <v>0</v>
      </c>
      <c r="B6" s="30" t="s">
        <v>62</v>
      </c>
      <c r="C6" s="33" t="s">
        <v>2</v>
      </c>
      <c r="D6" s="33" t="s">
        <v>3</v>
      </c>
      <c r="E6" s="33" t="s">
        <v>4</v>
      </c>
      <c r="F6" s="33"/>
      <c r="G6" s="33"/>
      <c r="H6" s="33"/>
      <c r="I6" s="33"/>
      <c r="J6" s="33"/>
      <c r="K6" s="33"/>
      <c r="L6" s="33"/>
    </row>
    <row r="7" spans="1:12">
      <c r="A7" s="2" t="s">
        <v>1</v>
      </c>
      <c r="B7" s="31"/>
      <c r="C7" s="33"/>
      <c r="D7" s="33"/>
      <c r="E7" s="4" t="s">
        <v>5</v>
      </c>
      <c r="F7" s="28">
        <v>2021</v>
      </c>
      <c r="G7" s="28">
        <v>2022</v>
      </c>
      <c r="H7" s="4">
        <v>2023</v>
      </c>
      <c r="I7" s="4">
        <v>2024</v>
      </c>
      <c r="J7" s="4">
        <v>2025</v>
      </c>
      <c r="K7" s="4">
        <v>2026</v>
      </c>
      <c r="L7" s="4">
        <v>2027</v>
      </c>
    </row>
    <row r="8" spans="1:12">
      <c r="A8" s="3">
        <v>1</v>
      </c>
      <c r="B8" s="18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</row>
    <row r="9" spans="1:12" ht="27" customHeight="1">
      <c r="A9" s="4">
        <v>1</v>
      </c>
      <c r="B9" s="22" t="s">
        <v>63</v>
      </c>
      <c r="C9" s="4" t="s">
        <v>6</v>
      </c>
      <c r="D9" s="4"/>
      <c r="E9" s="26">
        <f>F9+G9+H9+I9+J9+K9+L9</f>
        <v>102246.7</v>
      </c>
      <c r="F9" s="26">
        <f t="shared" ref="F9:L9" si="0">SUM(F10:F11)</f>
        <v>16246.7</v>
      </c>
      <c r="G9" s="26">
        <f t="shared" si="0"/>
        <v>10000</v>
      </c>
      <c r="H9" s="26">
        <f t="shared" si="0"/>
        <v>10000</v>
      </c>
      <c r="I9" s="26">
        <f t="shared" si="0"/>
        <v>6000</v>
      </c>
      <c r="J9" s="26">
        <f t="shared" si="0"/>
        <v>20000</v>
      </c>
      <c r="K9" s="26">
        <f t="shared" si="0"/>
        <v>20000</v>
      </c>
      <c r="L9" s="26">
        <f t="shared" si="0"/>
        <v>20000</v>
      </c>
    </row>
    <row r="10" spans="1:12" ht="30" customHeight="1">
      <c r="A10" s="3"/>
      <c r="B10" s="18" t="s">
        <v>64</v>
      </c>
      <c r="C10" s="5" t="s">
        <v>60</v>
      </c>
      <c r="D10" s="3" t="s">
        <v>7</v>
      </c>
      <c r="E10" s="27">
        <f t="shared" ref="E10:E11" si="1">F10+G10+H10+I10+J10+K10+L10</f>
        <v>67246.7</v>
      </c>
      <c r="F10" s="27">
        <v>16246.7</v>
      </c>
      <c r="G10" s="27">
        <v>8000</v>
      </c>
      <c r="H10" s="27">
        <v>8000</v>
      </c>
      <c r="I10" s="27">
        <v>5000</v>
      </c>
      <c r="J10" s="27">
        <v>10000</v>
      </c>
      <c r="K10" s="27">
        <v>10000</v>
      </c>
      <c r="L10" s="27">
        <v>10000</v>
      </c>
    </row>
    <row r="11" spans="1:12" ht="27" customHeight="1">
      <c r="A11" s="3"/>
      <c r="B11" s="18" t="s">
        <v>65</v>
      </c>
      <c r="C11" s="5" t="s">
        <v>8</v>
      </c>
      <c r="D11" s="3" t="s">
        <v>7</v>
      </c>
      <c r="E11" s="27">
        <f t="shared" si="1"/>
        <v>35000</v>
      </c>
      <c r="F11" s="27">
        <v>0</v>
      </c>
      <c r="G11" s="27">
        <v>2000</v>
      </c>
      <c r="H11" s="27">
        <v>2000</v>
      </c>
      <c r="I11" s="27">
        <v>1000</v>
      </c>
      <c r="J11" s="27">
        <v>10000</v>
      </c>
      <c r="K11" s="27">
        <v>10000</v>
      </c>
      <c r="L11" s="27">
        <v>10000</v>
      </c>
    </row>
    <row r="12" spans="1:12" ht="18" customHeight="1">
      <c r="A12" s="6" t="s">
        <v>59</v>
      </c>
      <c r="B12" s="22" t="s">
        <v>66</v>
      </c>
      <c r="C12" s="6" t="s">
        <v>61</v>
      </c>
      <c r="D12" s="6"/>
      <c r="E12" s="8">
        <f>E13+E14+E15+E16</f>
        <v>18806936</v>
      </c>
      <c r="F12" s="8">
        <f>F13+F14+F15+F16</f>
        <v>2413468</v>
      </c>
      <c r="G12" s="8">
        <f t="shared" ref="G12:L12" si="2">G13+G14+G15+G16</f>
        <v>2470000</v>
      </c>
      <c r="H12" s="8">
        <f t="shared" si="2"/>
        <v>2300000</v>
      </c>
      <c r="I12" s="8">
        <f t="shared" si="2"/>
        <v>1800000</v>
      </c>
      <c r="J12" s="8">
        <f t="shared" si="2"/>
        <v>2470000</v>
      </c>
      <c r="K12" s="8">
        <f t="shared" si="2"/>
        <v>2470000</v>
      </c>
      <c r="L12" s="8">
        <f t="shared" si="2"/>
        <v>2470000</v>
      </c>
    </row>
    <row r="13" spans="1:12" ht="33.75" customHeight="1">
      <c r="A13" s="9" t="s">
        <v>39</v>
      </c>
      <c r="B13" s="23" t="s">
        <v>59</v>
      </c>
      <c r="C13" s="10" t="s">
        <v>9</v>
      </c>
      <c r="D13" s="2" t="s">
        <v>7</v>
      </c>
      <c r="E13" s="11">
        <f>F13+SUM(F13:L13)</f>
        <v>13472400.5</v>
      </c>
      <c r="F13" s="11">
        <v>1367700.25</v>
      </c>
      <c r="G13" s="11">
        <v>1897000</v>
      </c>
      <c r="H13" s="11">
        <v>1766500</v>
      </c>
      <c r="I13" s="11">
        <v>1382500</v>
      </c>
      <c r="J13" s="11">
        <v>1897000</v>
      </c>
      <c r="K13" s="11">
        <v>1897000</v>
      </c>
      <c r="L13" s="11">
        <v>1897000</v>
      </c>
    </row>
    <row r="14" spans="1:12" ht="45.75" customHeight="1">
      <c r="A14" s="9" t="s">
        <v>40</v>
      </c>
      <c r="B14" s="23" t="s">
        <v>67</v>
      </c>
      <c r="C14" s="10" t="s">
        <v>10</v>
      </c>
      <c r="D14" s="2" t="s">
        <v>7</v>
      </c>
      <c r="E14" s="11">
        <f t="shared" ref="E14:E16" si="3">F14+SUM(F14:L14)</f>
        <v>3918050.9000000004</v>
      </c>
      <c r="F14" s="11">
        <v>337525.45</v>
      </c>
      <c r="G14" s="11">
        <v>573000</v>
      </c>
      <c r="H14" s="11">
        <v>533500</v>
      </c>
      <c r="I14" s="11">
        <v>417500</v>
      </c>
      <c r="J14" s="11">
        <v>573000</v>
      </c>
      <c r="K14" s="11">
        <v>573000</v>
      </c>
      <c r="L14" s="11">
        <v>573000</v>
      </c>
    </row>
    <row r="15" spans="1:12" ht="32.25" customHeight="1">
      <c r="A15" s="9" t="s">
        <v>41</v>
      </c>
      <c r="B15" s="23" t="s">
        <v>68</v>
      </c>
      <c r="C15" s="10" t="s">
        <v>11</v>
      </c>
      <c r="D15" s="2" t="s">
        <v>12</v>
      </c>
      <c r="E15" s="11">
        <f t="shared" si="3"/>
        <v>940053.5</v>
      </c>
      <c r="F15" s="11">
        <v>470026.75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41.25" customHeight="1">
      <c r="A16" s="9" t="s">
        <v>42</v>
      </c>
      <c r="B16" s="23" t="s">
        <v>69</v>
      </c>
      <c r="C16" s="10" t="s">
        <v>13</v>
      </c>
      <c r="D16" s="2" t="s">
        <v>12</v>
      </c>
      <c r="E16" s="11">
        <f t="shared" si="3"/>
        <v>476431.1</v>
      </c>
      <c r="F16" s="11">
        <v>238215.55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43.5">
      <c r="A17" s="12" t="s">
        <v>43</v>
      </c>
      <c r="B17" s="24" t="s">
        <v>70</v>
      </c>
      <c r="C17" s="6" t="s">
        <v>15</v>
      </c>
      <c r="D17" s="6"/>
      <c r="E17" s="13">
        <f>SUM(F17:L17)</f>
        <v>4658045.17</v>
      </c>
      <c r="F17" s="13">
        <f>F18+F19+F21+F22+F23+F24+F25+F20</f>
        <v>946601.92999999993</v>
      </c>
      <c r="G17" s="13">
        <f t="shared" ref="G17:L17" si="4">G18+G19+G21+G22+G23+G24+G25+G20</f>
        <v>392443.24</v>
      </c>
      <c r="H17" s="13">
        <f t="shared" si="4"/>
        <v>498000</v>
      </c>
      <c r="I17" s="13">
        <f t="shared" si="4"/>
        <v>313000</v>
      </c>
      <c r="J17" s="13">
        <f t="shared" si="4"/>
        <v>836000</v>
      </c>
      <c r="K17" s="13">
        <f t="shared" si="4"/>
        <v>836000</v>
      </c>
      <c r="L17" s="13">
        <f t="shared" si="4"/>
        <v>836000</v>
      </c>
    </row>
    <row r="18" spans="1:12" ht="45">
      <c r="A18" s="9" t="s">
        <v>44</v>
      </c>
      <c r="B18" s="23" t="s">
        <v>51</v>
      </c>
      <c r="C18" s="10" t="s">
        <v>16</v>
      </c>
      <c r="D18" s="2" t="s">
        <v>7</v>
      </c>
      <c r="E18" s="14">
        <f>F18+SUM(F18:L18)</f>
        <v>314831.95999999996</v>
      </c>
      <c r="F18" s="14">
        <v>52415.98</v>
      </c>
      <c r="G18" s="14">
        <v>20000</v>
      </c>
      <c r="H18" s="14">
        <v>30000</v>
      </c>
      <c r="I18" s="14">
        <v>10000</v>
      </c>
      <c r="J18" s="14">
        <v>50000</v>
      </c>
      <c r="K18" s="14">
        <v>50000</v>
      </c>
      <c r="L18" s="14">
        <v>50000</v>
      </c>
    </row>
    <row r="19" spans="1:12" ht="45">
      <c r="A19" s="9" t="s">
        <v>45</v>
      </c>
      <c r="B19" s="23" t="s">
        <v>52</v>
      </c>
      <c r="C19" s="10" t="s">
        <v>17</v>
      </c>
      <c r="D19" s="2" t="s">
        <v>7</v>
      </c>
      <c r="E19" s="14">
        <f t="shared" ref="E19:E25" si="5">F19+SUM(F19:L19)</f>
        <v>2174443.16</v>
      </c>
      <c r="F19" s="14">
        <v>233721.58</v>
      </c>
      <c r="G19" s="14">
        <v>255000</v>
      </c>
      <c r="H19" s="14">
        <v>305000</v>
      </c>
      <c r="I19" s="14">
        <v>202000</v>
      </c>
      <c r="J19" s="14">
        <v>315000</v>
      </c>
      <c r="K19" s="14">
        <v>315000</v>
      </c>
      <c r="L19" s="14">
        <v>315000</v>
      </c>
    </row>
    <row r="20" spans="1:12" ht="33" customHeight="1">
      <c r="A20" s="9"/>
      <c r="B20" s="23" t="s">
        <v>53</v>
      </c>
      <c r="C20" s="10" t="s">
        <v>14</v>
      </c>
      <c r="D20" s="2" t="s">
        <v>12</v>
      </c>
      <c r="E20" s="11">
        <f t="shared" si="5"/>
        <v>861515.4</v>
      </c>
      <c r="F20" s="11">
        <v>430757.7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75.75" customHeight="1">
      <c r="A21" s="9" t="s">
        <v>46</v>
      </c>
      <c r="B21" s="23" t="s">
        <v>54</v>
      </c>
      <c r="C21" s="10" t="s">
        <v>18</v>
      </c>
      <c r="D21" s="2" t="s">
        <v>7</v>
      </c>
      <c r="E21" s="14">
        <f t="shared" si="5"/>
        <v>774369.14</v>
      </c>
      <c r="F21" s="14">
        <v>57184.57</v>
      </c>
      <c r="G21" s="14">
        <v>20000</v>
      </c>
      <c r="H21" s="14">
        <v>20000</v>
      </c>
      <c r="I21" s="14">
        <v>20000</v>
      </c>
      <c r="J21" s="14">
        <v>200000</v>
      </c>
      <c r="K21" s="14">
        <v>200000</v>
      </c>
      <c r="L21" s="14">
        <v>200000</v>
      </c>
    </row>
    <row r="22" spans="1:12" ht="89.25" customHeight="1">
      <c r="A22" s="9" t="s">
        <v>47</v>
      </c>
      <c r="B22" s="23" t="s">
        <v>58</v>
      </c>
      <c r="C22" s="10" t="s">
        <v>19</v>
      </c>
      <c r="D22" s="18" t="s">
        <v>7</v>
      </c>
      <c r="E22" s="11">
        <f t="shared" si="5"/>
        <v>1079191.58</v>
      </c>
      <c r="F22" s="11">
        <v>119595.79</v>
      </c>
      <c r="G22" s="11">
        <v>60000</v>
      </c>
      <c r="H22" s="11">
        <v>120000</v>
      </c>
      <c r="I22" s="11">
        <v>60000</v>
      </c>
      <c r="J22" s="11">
        <v>200000</v>
      </c>
      <c r="K22" s="11">
        <v>200000</v>
      </c>
      <c r="L22" s="11">
        <v>200000</v>
      </c>
    </row>
    <row r="23" spans="1:12" ht="42.75" customHeight="1">
      <c r="A23" s="9" t="s">
        <v>48</v>
      </c>
      <c r="B23" s="23" t="s">
        <v>55</v>
      </c>
      <c r="C23" s="10" t="s">
        <v>20</v>
      </c>
      <c r="D23" s="18" t="s">
        <v>7</v>
      </c>
      <c r="E23" s="11">
        <f t="shared" si="5"/>
        <v>184160.8</v>
      </c>
      <c r="F23" s="11">
        <v>39580.400000000001</v>
      </c>
      <c r="G23" s="11">
        <v>5000</v>
      </c>
      <c r="H23" s="11">
        <v>20000</v>
      </c>
      <c r="I23" s="11">
        <v>20000</v>
      </c>
      <c r="J23" s="11">
        <v>20000</v>
      </c>
      <c r="K23" s="11">
        <v>20000</v>
      </c>
      <c r="L23" s="11">
        <v>20000</v>
      </c>
    </row>
    <row r="24" spans="1:12" ht="30">
      <c r="A24" s="9" t="s">
        <v>49</v>
      </c>
      <c r="B24" s="23" t="s">
        <v>56</v>
      </c>
      <c r="C24" s="10" t="s">
        <v>79</v>
      </c>
      <c r="D24" s="2" t="s">
        <v>7</v>
      </c>
      <c r="E24" s="14">
        <f t="shared" si="5"/>
        <v>203886.09999999998</v>
      </c>
      <c r="F24" s="14">
        <v>11943.05</v>
      </c>
      <c r="G24" s="14">
        <v>30000</v>
      </c>
      <c r="H24" s="14">
        <v>0</v>
      </c>
      <c r="I24" s="14">
        <v>0</v>
      </c>
      <c r="J24" s="14">
        <v>50000</v>
      </c>
      <c r="K24" s="14">
        <v>50000</v>
      </c>
      <c r="L24" s="14">
        <v>50000</v>
      </c>
    </row>
    <row r="25" spans="1:12" ht="26.25" customHeight="1">
      <c r="A25" s="9" t="s">
        <v>50</v>
      </c>
      <c r="B25" s="23" t="s">
        <v>71</v>
      </c>
      <c r="C25" s="19" t="s">
        <v>21</v>
      </c>
      <c r="D25" s="2" t="s">
        <v>7</v>
      </c>
      <c r="E25" s="14">
        <f t="shared" si="5"/>
        <v>12248.96</v>
      </c>
      <c r="F25" s="14">
        <v>1402.86</v>
      </c>
      <c r="G25" s="14">
        <v>2443.2399999999998</v>
      </c>
      <c r="H25" s="14">
        <v>3000</v>
      </c>
      <c r="I25" s="14">
        <v>1000</v>
      </c>
      <c r="J25" s="14">
        <v>1000</v>
      </c>
      <c r="K25" s="14">
        <v>1000</v>
      </c>
      <c r="L25" s="14">
        <v>1000</v>
      </c>
    </row>
    <row r="26" spans="1:12" ht="27.75" customHeight="1">
      <c r="A26" s="7">
        <v>3</v>
      </c>
      <c r="B26" s="22">
        <v>4</v>
      </c>
      <c r="C26" s="6" t="s">
        <v>22</v>
      </c>
      <c r="D26" s="6"/>
      <c r="E26" s="8">
        <f>E27+E28+E29+E31+E32</f>
        <v>28413547.66</v>
      </c>
      <c r="F26" s="8">
        <f t="shared" ref="F26:G26" si="6">F27+F28+F29+F31+F32</f>
        <v>0</v>
      </c>
      <c r="G26" s="8">
        <f t="shared" si="6"/>
        <v>2780050.8</v>
      </c>
      <c r="H26" s="8">
        <f>H27+H28+H29+H30+H31+H32</f>
        <v>25614950.539999999</v>
      </c>
      <c r="I26" s="8">
        <f t="shared" ref="I26:L26" si="7">I27+I28+I29+I30+I31+I32</f>
        <v>170000</v>
      </c>
      <c r="J26" s="8">
        <f t="shared" si="7"/>
        <v>0</v>
      </c>
      <c r="K26" s="8">
        <f t="shared" si="7"/>
        <v>0</v>
      </c>
      <c r="L26" s="8">
        <f t="shared" si="7"/>
        <v>0</v>
      </c>
    </row>
    <row r="27" spans="1:12" ht="30">
      <c r="A27" s="15" t="s">
        <v>51</v>
      </c>
      <c r="B27" s="23" t="s">
        <v>30</v>
      </c>
      <c r="C27" s="10" t="s">
        <v>23</v>
      </c>
      <c r="D27" s="2" t="s">
        <v>7</v>
      </c>
      <c r="E27" s="11">
        <f>F27+G27+H27+I27+J27+K27+L27</f>
        <v>31779.89</v>
      </c>
      <c r="F27" s="11">
        <v>0</v>
      </c>
      <c r="G27" s="11">
        <v>0</v>
      </c>
      <c r="H27" s="11">
        <v>11779.89</v>
      </c>
      <c r="I27" s="11">
        <v>20000</v>
      </c>
      <c r="J27" s="11">
        <v>0</v>
      </c>
      <c r="K27" s="11">
        <v>0</v>
      </c>
      <c r="L27" s="11">
        <v>0</v>
      </c>
    </row>
    <row r="28" spans="1:12" ht="26.25" customHeight="1">
      <c r="A28" s="15" t="s">
        <v>52</v>
      </c>
      <c r="B28" s="23" t="s">
        <v>32</v>
      </c>
      <c r="C28" s="10" t="s">
        <v>24</v>
      </c>
      <c r="D28" s="2" t="s">
        <v>7</v>
      </c>
      <c r="E28" s="11">
        <f t="shared" ref="E28:E32" si="8">F28+G28+H28+I28+J28+K28+L28</f>
        <v>9295.0499999999993</v>
      </c>
      <c r="F28" s="11">
        <v>0</v>
      </c>
      <c r="G28" s="11">
        <v>0</v>
      </c>
      <c r="H28" s="11">
        <v>9295.0499999999993</v>
      </c>
      <c r="I28" s="11">
        <v>0</v>
      </c>
      <c r="J28" s="11">
        <v>0</v>
      </c>
      <c r="K28" s="11">
        <v>0</v>
      </c>
      <c r="L28" s="11">
        <v>0</v>
      </c>
    </row>
    <row r="29" spans="1:12" ht="105.75" customHeight="1">
      <c r="A29" s="16" t="s">
        <v>53</v>
      </c>
      <c r="B29" s="23" t="s">
        <v>34</v>
      </c>
      <c r="C29" s="17" t="s">
        <v>81</v>
      </c>
      <c r="D29" s="2" t="s">
        <v>7</v>
      </c>
      <c r="E29" s="11">
        <f t="shared" si="8"/>
        <v>210922.91999999998</v>
      </c>
      <c r="F29" s="11">
        <v>0</v>
      </c>
      <c r="G29" s="11">
        <v>86839.05</v>
      </c>
      <c r="H29" s="11">
        <v>24083.87</v>
      </c>
      <c r="I29" s="11">
        <v>100000</v>
      </c>
      <c r="J29" s="11">
        <v>0</v>
      </c>
      <c r="K29" s="11">
        <v>0</v>
      </c>
      <c r="L29" s="11">
        <v>0</v>
      </c>
    </row>
    <row r="30" spans="1:12" ht="109.5" customHeight="1">
      <c r="A30" s="16" t="s">
        <v>57</v>
      </c>
      <c r="B30" s="23" t="s">
        <v>36</v>
      </c>
      <c r="C30" s="17" t="s">
        <v>82</v>
      </c>
      <c r="D30" s="2" t="s">
        <v>7</v>
      </c>
      <c r="E30" s="11">
        <f t="shared" si="8"/>
        <v>151453.68</v>
      </c>
      <c r="F30" s="11">
        <v>0</v>
      </c>
      <c r="G30" s="11">
        <v>0</v>
      </c>
      <c r="H30" s="11">
        <v>101453.68</v>
      </c>
      <c r="I30" s="11">
        <v>50000</v>
      </c>
      <c r="J30" s="11">
        <v>0</v>
      </c>
      <c r="K30" s="11">
        <v>0</v>
      </c>
      <c r="L30" s="11">
        <v>0</v>
      </c>
    </row>
    <row r="31" spans="1:12" ht="60" customHeight="1">
      <c r="A31" s="15" t="s">
        <v>58</v>
      </c>
      <c r="B31" s="23" t="s">
        <v>72</v>
      </c>
      <c r="C31" s="10" t="s">
        <v>25</v>
      </c>
      <c r="D31" s="18" t="s">
        <v>26</v>
      </c>
      <c r="E31" s="11">
        <f t="shared" si="8"/>
        <v>15121429.800000001</v>
      </c>
      <c r="F31" s="11">
        <v>0</v>
      </c>
      <c r="G31" s="11">
        <v>2693211.75</v>
      </c>
      <c r="H31" s="11">
        <v>12428218.050000001</v>
      </c>
      <c r="I31" s="11">
        <v>0</v>
      </c>
      <c r="J31" s="11">
        <v>0</v>
      </c>
      <c r="K31" s="11">
        <v>0</v>
      </c>
      <c r="L31" s="11">
        <v>0</v>
      </c>
    </row>
    <row r="32" spans="1:12" ht="75.75" customHeight="1">
      <c r="A32" s="15" t="s">
        <v>55</v>
      </c>
      <c r="B32" s="23" t="s">
        <v>73</v>
      </c>
      <c r="C32" s="10" t="s">
        <v>27</v>
      </c>
      <c r="D32" s="18" t="s">
        <v>26</v>
      </c>
      <c r="E32" s="11">
        <f t="shared" si="8"/>
        <v>13040120</v>
      </c>
      <c r="F32" s="11">
        <v>0</v>
      </c>
      <c r="G32" s="11">
        <v>0</v>
      </c>
      <c r="H32" s="11">
        <v>13040120</v>
      </c>
      <c r="I32" s="11">
        <v>0</v>
      </c>
      <c r="J32" s="11">
        <v>0</v>
      </c>
      <c r="K32" s="11">
        <v>0</v>
      </c>
      <c r="L32" s="11">
        <v>0</v>
      </c>
    </row>
    <row r="33" spans="1:12" ht="29.25" customHeight="1">
      <c r="A33" s="7" t="s">
        <v>28</v>
      </c>
      <c r="B33" s="22">
        <v>5</v>
      </c>
      <c r="C33" s="7" t="s">
        <v>29</v>
      </c>
      <c r="D33" s="6"/>
      <c r="E33" s="8">
        <f>E34+E35+E36+E37</f>
        <v>200000</v>
      </c>
      <c r="F33" s="8">
        <f>SUM(F34:F37)</f>
        <v>200000</v>
      </c>
      <c r="G33" s="8">
        <f t="shared" ref="G33:L33" si="9">SUM(G34:G37)</f>
        <v>0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</row>
    <row r="34" spans="1:12" ht="57.75" customHeight="1">
      <c r="A34" s="10" t="s">
        <v>30</v>
      </c>
      <c r="B34" s="18" t="s">
        <v>74</v>
      </c>
      <c r="C34" s="10" t="s">
        <v>31</v>
      </c>
      <c r="D34" s="18" t="s">
        <v>7</v>
      </c>
      <c r="E34" s="20">
        <v>9090.92</v>
      </c>
      <c r="F34" s="20">
        <v>9090.92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27.75" customHeight="1">
      <c r="A35" s="10" t="s">
        <v>32</v>
      </c>
      <c r="B35" s="18" t="s">
        <v>75</v>
      </c>
      <c r="C35" s="10" t="s">
        <v>33</v>
      </c>
      <c r="D35" s="2" t="s">
        <v>7</v>
      </c>
      <c r="E35" s="20">
        <v>9090.91</v>
      </c>
      <c r="F35" s="20">
        <v>9090.91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1:12" ht="42" customHeight="1">
      <c r="A36" s="10" t="s">
        <v>34</v>
      </c>
      <c r="B36" s="18" t="s">
        <v>76</v>
      </c>
      <c r="C36" s="10" t="s">
        <v>35</v>
      </c>
      <c r="D36" s="18" t="s">
        <v>26</v>
      </c>
      <c r="E36" s="20">
        <v>90909.08</v>
      </c>
      <c r="F36" s="20">
        <v>90909.08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ht="30">
      <c r="A37" s="10" t="s">
        <v>36</v>
      </c>
      <c r="B37" s="18" t="s">
        <v>77</v>
      </c>
      <c r="C37" s="10" t="s">
        <v>37</v>
      </c>
      <c r="D37" s="2" t="s">
        <v>26</v>
      </c>
      <c r="E37" s="20">
        <v>90909.09</v>
      </c>
      <c r="F37" s="20">
        <v>90909.09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1:12" ht="23.25" customHeight="1">
      <c r="A38" s="7"/>
      <c r="B38" s="22"/>
      <c r="C38" s="7" t="s">
        <v>38</v>
      </c>
      <c r="D38" s="6"/>
      <c r="E38" s="21">
        <f>F38+G38+H38+I38+J38+K38+L38</f>
        <v>49918761.210000001</v>
      </c>
      <c r="F38" s="21">
        <f t="shared" ref="F38:L38" si="10">F33+F26+F17+F12+F9</f>
        <v>3576316.63</v>
      </c>
      <c r="G38" s="21">
        <f t="shared" si="10"/>
        <v>5652494.04</v>
      </c>
      <c r="H38" s="21">
        <f>H33+H26+H17+H12+H9</f>
        <v>28422950.539999999</v>
      </c>
      <c r="I38" s="21">
        <f t="shared" si="10"/>
        <v>2289000</v>
      </c>
      <c r="J38" s="21">
        <f t="shared" si="10"/>
        <v>3326000</v>
      </c>
      <c r="K38" s="21">
        <f t="shared" si="10"/>
        <v>3326000</v>
      </c>
      <c r="L38" s="21">
        <f t="shared" si="10"/>
        <v>3326000</v>
      </c>
    </row>
  </sheetData>
  <mergeCells count="6">
    <mergeCell ref="G1:L1"/>
    <mergeCell ref="B6:B7"/>
    <mergeCell ref="C3:K3"/>
    <mergeCell ref="C6:C7"/>
    <mergeCell ref="D6:D7"/>
    <mergeCell ref="E6:L6"/>
  </mergeCells>
  <pageMargins left="0" right="0" top="0" bottom="0" header="0" footer="0"/>
  <pageSetup paperSize="9" scale="76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2023-05-26T06:18:57Z</dcterms:modified>
</cp:coreProperties>
</file>